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2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<sst xmlns="http://schemas.openxmlformats.org/spreadsheetml/2006/main" count="75" uniqueCount="67">
  <si>
    <t>Характеристика</t>
  </si>
  <si>
    <t>Класс заявок</t>
  </si>
  <si>
    <t>Расчетная формула</t>
  </si>
  <si>
    <t>Результат</t>
  </si>
  <si>
    <t>Нагрузка</t>
  </si>
  <si>
    <t>Загрузка</t>
  </si>
  <si>
    <t>Длина очереди</t>
  </si>
  <si>
    <t>Число заявок</t>
  </si>
  <si>
    <t>Время ожидания</t>
  </si>
  <si>
    <t>Время пребывания</t>
  </si>
  <si>
    <t>Вероятность потери</t>
  </si>
  <si>
    <t>Производительность</t>
  </si>
  <si>
    <t>Сумм.</t>
  </si>
  <si>
    <t>p0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</si>
  <si>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</si>
  <si>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</si>
  <si>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</si>
  <si>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</si>
  <si>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</si>
  <si>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</si>
  <si>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</si>
  <si>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</si>
  <si>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</si>
  <si>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</si>
  <si>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</si>
  <si>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</si>
  <si>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</si>
  <si>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</si>
  <si>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</si>
  <si>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</si>
  <si>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</si>
  <si>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</si>
  <si>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</si>
  <si>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r>
      <t>λ</t>
    </r>
    <r>
      <rPr>
        <sz val="10"/>
        <rFont val="Arial Cyr"/>
        <family val="0"/>
      </rPr>
      <t>1</t>
    </r>
  </si>
  <si>
    <t>λ2</t>
  </si>
  <si>
    <t>μ1</t>
  </si>
  <si>
    <t>μ2</t>
  </si>
  <si>
    <t>y1=λ1/μ1</t>
  </si>
  <si>
    <t>y2=λ2/μ2</t>
  </si>
  <si>
    <t>y=y1+y2</t>
  </si>
  <si>
    <t>l1=p9+p10+p11+p12+2p14+2p15+2p16+2p17+p18</t>
  </si>
  <si>
    <t>l2=p13+p18+2p19</t>
  </si>
  <si>
    <t>l=l1+l2</t>
  </si>
  <si>
    <t>m=m1+m2</t>
  </si>
  <si>
    <t>w1=l1/λ'1</t>
  </si>
  <si>
    <t>w2=l2/λ'2</t>
  </si>
  <si>
    <t>w=l/λ'</t>
  </si>
  <si>
    <t>u1=m1/λ'1</t>
  </si>
  <si>
    <t>u2=m2/λ'2</t>
  </si>
  <si>
    <t>u=m/λ'</t>
  </si>
  <si>
    <t>π=(λ1*π1+λ2*π2)/(λ1+λ2)</t>
  </si>
  <si>
    <t>λ'1=λ1(1-π1)</t>
  </si>
  <si>
    <t>λ'2=λ2(1-π2)</t>
  </si>
  <si>
    <t>λ'=λ'1+λ'2</t>
  </si>
  <si>
    <t>π1=p14+p15+p16+p17+p18+p19</t>
  </si>
  <si>
    <t>π2=p19</t>
  </si>
  <si>
    <t>R=ρ1+ρ2</t>
  </si>
  <si>
    <t>ρ1=(p2+p1+2p5+p6+p7+2p9+p10+p11+2p14+p15+p17)/2</t>
  </si>
  <si>
    <t>ρ2=(p3+p4+p6+p7+2p8+p10+p11+2p12+2p13+p15+2p16+p17+2p18+2p19)/2</t>
  </si>
  <si>
    <t>ρ11=p2+p5+p6+p9+p10+p14+p15</t>
  </si>
  <si>
    <t>ρ12=p1+p5+p7+p9+p11+p14+p17</t>
  </si>
  <si>
    <t>ρ21=p4+p7+p8+p11+p12+p13+p16+p17+p18+p19</t>
  </si>
  <si>
    <t>ρ22=p3+p6+p8+p10+p12+p13+p15+p16+p18+p19</t>
  </si>
  <si>
    <t>ρ1=(ρ11+ρ12)/2</t>
  </si>
  <si>
    <t>ρ2=(ρ21+ρ22)/2</t>
  </si>
  <si>
    <t>m2=p3+p4+p6+p7+2p8+p10+p11+2p12+3p13+p15+2p16+p17+3p18+4p19</t>
  </si>
  <si>
    <t>m1=p1+p2+2p5+p6+p7+3p9+2p10+2p11+p12+4p14+3p15+2p16+3p17+p18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</si>
</sst>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</numFmts>
  <fonts count="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8" fontId="0" fillId="0" borderId="0" xfId="0" applyNumberFormat="1" applyAlignment="1">
      <alignment horizontal="center" vertical="center"/>
    </xf>
    <xf numFmtId="168" fontId="0" fillId="0" borderId="0" xfId="0" applyNumberFormat="1" applyFont="1" applyBorder="1" applyAlignment="1">
      <alignment horizontal="center" wrapText="1"/>
    </xf>
    <xf numFmtId="168" fontId="0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B1">
      <selection activeCell="C6" sqref="C6"/>
    </sheetView>
  </sheetViews>
  <sheetFormatPr defaultColWidth="9.00390625" defaultRowHeight="12.75"/>
  <cols>
    <col min="1" max="1" width="18.625" style="1" customWidth="1"/>
    <col min="2" max="2" width="12.25390625" style="1" customWidth="1"/>
    <col min="3" max="3" width="64.875" style="1" customWidth="1"/>
    <col min="4" max="4" width="9.375" style="1" customWidth="1"/>
    <col min="5" max="16384" width="9.125" style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5:6" ht="12.75">
      <c r="E2" s="1" t="s">
        <v>13</v>
      </c>
      <c r="F2" s="2">
        <v>0.5405</v>
      </c>
    </row>
    <row r="3" spans="1:6" ht="12.75">
      <c r="A3" s="1" t="s">
        <v>4</v>
      </c>
      <c r="B3" s="5">
        <v>1</v>
      </c>
      <c r="C3" s="3" t="s">
        <v>37</v>
      </c>
      <c r="D3" s="1">
        <f>B28/B30</f>
        <v>0.4</v>
      </c>
      <c r="E3" s="1" t="s">
        <v>14</v>
      </c>
      <c r="F3" s="2">
        <v>0.1767</v>
      </c>
    </row>
    <row r="4" spans="2:6" ht="12.75">
      <c r="B4" s="5">
        <v>2</v>
      </c>
      <c r="C4" s="3" t="s">
        <v>38</v>
      </c>
      <c r="D4" s="1">
        <f>B29/B31</f>
        <v>0.2</v>
      </c>
      <c r="E4" s="1" t="s">
        <v>15</v>
      </c>
      <c r="F4" s="2">
        <v>0.0429</v>
      </c>
    </row>
    <row r="5" spans="2:6" ht="12.75">
      <c r="B5" s="5" t="s">
        <v>12</v>
      </c>
      <c r="C5" s="3" t="s">
        <v>39</v>
      </c>
      <c r="D5" s="1">
        <f>D3+D4</f>
        <v>0.6000000000000001</v>
      </c>
      <c r="E5" s="1" t="s">
        <v>16</v>
      </c>
      <c r="F5" s="2">
        <v>0.0868</v>
      </c>
    </row>
    <row r="6" spans="1:6" ht="12.75">
      <c r="A6" s="1" t="s">
        <v>5</v>
      </c>
      <c r="B6" s="5">
        <v>1</v>
      </c>
      <c r="C6" s="3" t="s">
        <v>57</v>
      </c>
      <c r="D6" s="1">
        <f>(F3+F4+2*F7+F8+F9+2*F11+F12+F13+2*F16+F17+F19)/2</f>
        <v>0.19745000000000001</v>
      </c>
      <c r="E6" s="1" t="s">
        <v>17</v>
      </c>
      <c r="F6" s="2">
        <v>0.0179</v>
      </c>
    </row>
    <row r="7" spans="2:6" ht="12.75">
      <c r="B7" s="5">
        <v>2</v>
      </c>
      <c r="C7" s="3" t="s">
        <v>58</v>
      </c>
      <c r="D7" s="1">
        <f>(F5+F6+F8+F9+2*F10+F12+F13+2*F14+2*F15+F17+2*F18+F19+2*F20+2*F21)/2</f>
        <v>0.09999999999999999</v>
      </c>
      <c r="E7" s="1" t="s">
        <v>18</v>
      </c>
      <c r="F7" s="2">
        <v>0.0465</v>
      </c>
    </row>
    <row r="8" spans="2:6" ht="12.75">
      <c r="B8" s="5" t="s">
        <v>12</v>
      </c>
      <c r="C8" s="3" t="s">
        <v>56</v>
      </c>
      <c r="D8" s="1">
        <f>D6+D7</f>
        <v>0.29745</v>
      </c>
      <c r="E8" s="1" t="s">
        <v>19</v>
      </c>
      <c r="F8" s="2">
        <v>0.0221</v>
      </c>
    </row>
    <row r="9" spans="1:6" ht="12.75">
      <c r="A9" s="1" t="s">
        <v>6</v>
      </c>
      <c r="B9" s="5">
        <v>1</v>
      </c>
      <c r="C9" s="3" t="s">
        <v>40</v>
      </c>
      <c r="D9" s="1">
        <f>F11+F12+F13+F14+2*F16+2*F17+2*F18+2*F19+F20</f>
        <v>0.0448</v>
      </c>
      <c r="E9" s="1" t="s">
        <v>20</v>
      </c>
      <c r="F9" s="2">
        <v>0.02</v>
      </c>
    </row>
    <row r="10" spans="2:6" ht="12.75">
      <c r="B10" s="5">
        <v>2</v>
      </c>
      <c r="C10" s="3" t="s">
        <v>41</v>
      </c>
      <c r="D10" s="1">
        <f>F15+F20+2*F21</f>
        <v>0.002</v>
      </c>
      <c r="E10" s="1" t="s">
        <v>21</v>
      </c>
      <c r="F10" s="2">
        <v>0.0087</v>
      </c>
    </row>
    <row r="11" spans="2:6" ht="12.75">
      <c r="B11" s="5" t="s">
        <v>12</v>
      </c>
      <c r="C11" s="3" t="s">
        <v>42</v>
      </c>
      <c r="D11" s="1">
        <f>D9+D10</f>
        <v>0.0468</v>
      </c>
      <c r="E11" s="1" t="s">
        <v>22</v>
      </c>
      <c r="F11" s="2">
        <v>0.0099</v>
      </c>
    </row>
    <row r="12" spans="1:6" ht="12.75">
      <c r="A12" s="1" t="s">
        <v>7</v>
      </c>
      <c r="B12" s="5">
        <v>1</v>
      </c>
      <c r="C12" s="3" t="s">
        <v>66</v>
      </c>
      <c r="D12" s="1">
        <f>F3+F4+2*F7+F8+F9+3*F11+2*F12+2*F13+F14+4*F16+3*F17+2*F18+3*F19+F20</f>
        <v>0.43970000000000004</v>
      </c>
      <c r="E12" s="1" t="s">
        <v>23</v>
      </c>
      <c r="F12" s="2">
        <v>0.009</v>
      </c>
    </row>
    <row r="13" spans="2:6" ht="12.75">
      <c r="B13" s="5">
        <v>2</v>
      </c>
      <c r="C13" s="3" t="s">
        <v>65</v>
      </c>
      <c r="D13" s="1">
        <f>F5+F6+F8+F9+2*F10+F12+F13+2*F14+3*F15+F17+2*F18+F19+3*F20+4*F21</f>
        <v>0.202</v>
      </c>
      <c r="E13" s="1" t="s">
        <v>24</v>
      </c>
      <c r="F13" s="2">
        <v>0.0043</v>
      </c>
    </row>
    <row r="14" spans="2:6" ht="12.75">
      <c r="B14" s="5" t="s">
        <v>12</v>
      </c>
      <c r="C14" s="3" t="s">
        <v>43</v>
      </c>
      <c r="D14" s="1">
        <f>D12+D13</f>
        <v>0.6417</v>
      </c>
      <c r="E14" s="1" t="s">
        <v>25</v>
      </c>
      <c r="F14" s="2">
        <v>0.0052</v>
      </c>
    </row>
    <row r="15" spans="1:6" ht="12.75">
      <c r="A15" s="1" t="s">
        <v>8</v>
      </c>
      <c r="B15" s="5">
        <v>1</v>
      </c>
      <c r="C15" s="3" t="s">
        <v>44</v>
      </c>
      <c r="D15" s="1">
        <f>D9/D24</f>
        <v>0.22598870056497175</v>
      </c>
      <c r="E15" s="1" t="s">
        <v>26</v>
      </c>
      <c r="F15" s="2">
        <v>0.0008</v>
      </c>
    </row>
    <row r="16" spans="2:6" ht="12.75">
      <c r="B16" s="5">
        <v>2</v>
      </c>
      <c r="C16" s="3" t="s">
        <v>45</v>
      </c>
      <c r="D16" s="1">
        <f>D10/D25</f>
        <v>0.02000400080016003</v>
      </c>
      <c r="E16" s="1" t="s">
        <v>27</v>
      </c>
      <c r="F16" s="2">
        <v>0.0018</v>
      </c>
    </row>
    <row r="17" spans="2:6" ht="12.75">
      <c r="B17" s="5" t="s">
        <v>12</v>
      </c>
      <c r="C17" s="3" t="s">
        <v>46</v>
      </c>
      <c r="D17" s="1">
        <f>D11/D26</f>
        <v>0.15693112467306014</v>
      </c>
      <c r="E17" s="1" t="s">
        <v>28</v>
      </c>
      <c r="F17" s="2">
        <v>0.0027</v>
      </c>
    </row>
    <row r="18" spans="1:6" ht="12.75">
      <c r="A18" s="1" t="s">
        <v>9</v>
      </c>
      <c r="B18" s="5">
        <v>1</v>
      </c>
      <c r="C18" s="3" t="s">
        <v>47</v>
      </c>
      <c r="D18" s="1">
        <f>D12/D24</f>
        <v>2.2180185633575467</v>
      </c>
      <c r="E18" s="1" t="s">
        <v>29</v>
      </c>
      <c r="F18" s="2">
        <v>0.0025</v>
      </c>
    </row>
    <row r="19" spans="2:6" ht="12.75">
      <c r="B19" s="5">
        <v>2</v>
      </c>
      <c r="C19" s="3" t="s">
        <v>48</v>
      </c>
      <c r="D19" s="1">
        <f>D13/D25</f>
        <v>2.020404080816163</v>
      </c>
      <c r="E19" s="1" t="s">
        <v>30</v>
      </c>
      <c r="F19" s="2">
        <v>0.0008</v>
      </c>
    </row>
    <row r="20" spans="2:6" ht="12.75">
      <c r="B20" s="5" t="s">
        <v>12</v>
      </c>
      <c r="C20" s="3" t="s">
        <v>49</v>
      </c>
      <c r="D20" s="1">
        <f>D14/D26</f>
        <v>2.1517671517671517</v>
      </c>
      <c r="E20" s="1" t="s">
        <v>31</v>
      </c>
      <c r="F20" s="2">
        <v>0.0008</v>
      </c>
    </row>
    <row r="21" spans="1:6" ht="12.75">
      <c r="A21" s="1" t="s">
        <v>10</v>
      </c>
      <c r="B21" s="5">
        <v>1</v>
      </c>
      <c r="C21" s="4" t="s">
        <v>54</v>
      </c>
      <c r="D21" s="1">
        <f>F16+F17+F18+F19+F20+F21</f>
        <v>0.008800000000000002</v>
      </c>
      <c r="E21" s="1" t="s">
        <v>32</v>
      </c>
      <c r="F21" s="2">
        <v>0.0002</v>
      </c>
    </row>
    <row r="22" spans="2:4" ht="12.75">
      <c r="B22" s="5">
        <v>2</v>
      </c>
      <c r="C22" s="3" t="s">
        <v>55</v>
      </c>
      <c r="D22" s="1">
        <f>F21</f>
        <v>0.0002</v>
      </c>
    </row>
    <row r="23" spans="2:4" ht="12.75">
      <c r="B23" s="5" t="s">
        <v>12</v>
      </c>
      <c r="C23" s="3" t="s">
        <v>50</v>
      </c>
      <c r="D23" s="1">
        <f>(B28*D21+B29*D22)/(B28+B29)</f>
        <v>0.005933333333333334</v>
      </c>
    </row>
    <row r="24" spans="1:4" ht="12.75">
      <c r="A24" s="1" t="s">
        <v>11</v>
      </c>
      <c r="B24" s="5">
        <v>1</v>
      </c>
      <c r="C24" s="3" t="s">
        <v>51</v>
      </c>
      <c r="D24" s="1">
        <f>B28*(1-D21)</f>
        <v>0.19824</v>
      </c>
    </row>
    <row r="25" spans="2:4" ht="12.75">
      <c r="B25" s="5">
        <v>2</v>
      </c>
      <c r="C25" s="3" t="s">
        <v>52</v>
      </c>
      <c r="D25" s="1">
        <f>B29*(1-D22)</f>
        <v>0.09998000000000001</v>
      </c>
    </row>
    <row r="26" spans="2:4" ht="12.75">
      <c r="B26" s="5" t="s">
        <v>12</v>
      </c>
      <c r="C26" s="3" t="s">
        <v>53</v>
      </c>
      <c r="D26" s="1">
        <f>D24+D25</f>
        <v>0.29822000000000004</v>
      </c>
    </row>
    <row r="28" spans="1:2" ht="12.75">
      <c r="A28" s="4" t="s">
        <v>33</v>
      </c>
      <c r="B28" s="1">
        <v>0.2</v>
      </c>
    </row>
    <row r="29" spans="1:2" ht="12.75">
      <c r="A29" s="1" t="s">
        <v>34</v>
      </c>
      <c r="B29" s="1">
        <v>0.1</v>
      </c>
    </row>
    <row r="30" spans="1:2" ht="12.75">
      <c r="A30" s="4" t="s">
        <v>35</v>
      </c>
      <c r="B30" s="1">
        <v>0.5</v>
      </c>
    </row>
    <row r="31" spans="1:2" ht="12.75">
      <c r="A31" s="1" t="s">
        <v>36</v>
      </c>
      <c r="B31" s="1">
        <v>0.5</v>
      </c>
    </row>
    <row r="33" spans="3:4" ht="12.75">
      <c r="C33" s="4" t="s">
        <v>59</v>
      </c>
      <c r="D33" s="1">
        <f>SUM(F4,F7,F8,F11,F12,F16,F17)</f>
        <v>0.13490000000000002</v>
      </c>
    </row>
    <row r="34" spans="3:4" ht="12.75">
      <c r="C34" s="1" t="s">
        <v>60</v>
      </c>
      <c r="D34" s="1">
        <f>SUM(F3,F7,F9,F11,F13,F16,F19)</f>
        <v>0.26000000000000006</v>
      </c>
    </row>
    <row r="35" spans="3:4" ht="12.75">
      <c r="C35" s="1" t="s">
        <v>61</v>
      </c>
      <c r="D35" s="1">
        <f>SUM(F6,F9,F10,F13,F14,F15,F18,F19,F20,F21)</f>
        <v>0.061200000000000004</v>
      </c>
    </row>
    <row r="36" spans="3:4" ht="12.75">
      <c r="C36" s="1" t="s">
        <v>62</v>
      </c>
      <c r="D36" s="1">
        <f>SUM(F5,F8,F10,F12,F14,F15,F17,F18,F20,F22,F22,F21)</f>
        <v>0.1388</v>
      </c>
    </row>
    <row r="37" spans="3:4" ht="12.75">
      <c r="C37" s="1" t="s">
        <v>63</v>
      </c>
      <c r="D37" s="1">
        <f>(D33+D34)/2</f>
        <v>0.19745000000000004</v>
      </c>
    </row>
    <row r="38" spans="3:4" ht="12.75">
      <c r="C38" s="1" t="s">
        <v>64</v>
      </c>
      <c r="D38" s="1">
        <f>(D35+D36)/2</f>
        <v>0.1</v>
      </c>
    </row>
    <row r="39" spans="3:4" ht="12.75">
      <c r="C39" s="1" t="s">
        <v>56</v>
      </c>
      <c r="D39" s="1">
        <f>D37+D38</f>
        <v>0.29745000000000005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Lenin</dc:creator>
  <cp:keywords/>
  <dc:description/>
  <cp:lastModifiedBy>Lenin</cp:lastModifiedBy>
  <dcterms:created xsi:type="dcterms:W3CDTF">2002-11-24T19:23:51Z</dcterms:created>
  <dcterms:modified xsi:type="dcterms:W3CDTF">2002-11-28T10:59:36Z</dcterms:modified>
  <cp:category/>
  <cp:version/>
  <cp:contentType/>
  <cp:contentStatus/>
</cp:coreProperties>
</file>